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CFE" lockStructure="1"/>
  <bookViews>
    <workbookView xWindow="480" yWindow="60" windowWidth="15315" windowHeight="12075"/>
  </bookViews>
  <sheets>
    <sheet name="RC4Magic-900 FHSS Mask Builder" sheetId="1" r:id="rId1"/>
  </sheets>
  <definedNames>
    <definedName name="Chan">'RC4Magic-900 FHSS Mask Builder'!$J$1:$J$2</definedName>
    <definedName name="EnDis">'RC4Magic-900 FHSS Mask Builder'!$R$3:$R$4</definedName>
    <definedName name="_xlnm.Print_Area" localSheetId="0">'RC4Magic-900 FHSS Mask Builder'!$A$1:$P$70</definedName>
  </definedNames>
  <calcPr calcId="145621"/>
</workbook>
</file>

<file path=xl/calcChain.xml><?xml version="1.0" encoding="utf-8"?>
<calcChain xmlns="http://schemas.openxmlformats.org/spreadsheetml/2006/main">
  <c r="R15" i="1" l="1"/>
  <c r="R23" i="1" s="1"/>
  <c r="R31" i="1" s="1"/>
  <c r="R39" i="1" s="1"/>
  <c r="R47" i="1" s="1"/>
  <c r="R55" i="1" s="1"/>
  <c r="R63" i="1" s="1"/>
  <c r="S70" i="1"/>
  <c r="S69" i="1"/>
  <c r="S68" i="1"/>
  <c r="S67" i="1"/>
  <c r="S66" i="1"/>
  <c r="S65" i="1"/>
  <c r="S64" i="1"/>
  <c r="S63" i="1"/>
  <c r="S62" i="1"/>
  <c r="S61" i="1"/>
  <c r="S60" i="1"/>
  <c r="S59" i="1"/>
  <c r="S58" i="1"/>
  <c r="S57" i="1"/>
  <c r="S56" i="1"/>
  <c r="S55" i="1"/>
  <c r="T55" i="1" s="1"/>
  <c r="F4" i="1" s="1"/>
  <c r="S54" i="1"/>
  <c r="S53" i="1"/>
  <c r="S52" i="1"/>
  <c r="S51" i="1"/>
  <c r="S50" i="1"/>
  <c r="S49" i="1"/>
  <c r="S48" i="1"/>
  <c r="S47" i="1"/>
  <c r="S46" i="1"/>
  <c r="S45" i="1"/>
  <c r="S44" i="1"/>
  <c r="S43" i="1"/>
  <c r="S42" i="1"/>
  <c r="S41" i="1"/>
  <c r="S40" i="1"/>
  <c r="S39" i="1"/>
  <c r="S38" i="1"/>
  <c r="S37" i="1"/>
  <c r="S36" i="1"/>
  <c r="S35" i="1"/>
  <c r="S34" i="1"/>
  <c r="S33" i="1"/>
  <c r="S32" i="1"/>
  <c r="S31" i="1"/>
  <c r="S30" i="1"/>
  <c r="S29" i="1"/>
  <c r="S28" i="1"/>
  <c r="S27" i="1"/>
  <c r="S26" i="1"/>
  <c r="S25" i="1"/>
  <c r="S24" i="1"/>
  <c r="S23" i="1"/>
  <c r="S22" i="1"/>
  <c r="S21" i="1"/>
  <c r="S20" i="1"/>
  <c r="S19" i="1"/>
  <c r="S18" i="1"/>
  <c r="S17" i="1"/>
  <c r="S16" i="1"/>
  <c r="S15" i="1"/>
  <c r="S7" i="1"/>
  <c r="S14" i="1"/>
  <c r="S13" i="1"/>
  <c r="S12" i="1"/>
  <c r="S11" i="1"/>
  <c r="S10" i="1"/>
  <c r="S9" i="1"/>
  <c r="S8" i="1"/>
  <c r="C8" i="1"/>
  <c r="C9" i="1" s="1"/>
  <c r="C10" i="1" s="1"/>
  <c r="C11" i="1" s="1"/>
  <c r="C12" i="1" s="1"/>
  <c r="C13" i="1" s="1"/>
  <c r="C14" i="1" s="1"/>
  <c r="C15" i="1" s="1"/>
  <c r="C16" i="1" s="1"/>
  <c r="C17" i="1" s="1"/>
  <c r="C18" i="1" s="1"/>
  <c r="C19" i="1" s="1"/>
  <c r="C20" i="1" s="1"/>
  <c r="C21" i="1" s="1"/>
  <c r="C22" i="1" s="1"/>
  <c r="C23" i="1" s="1"/>
  <c r="C24" i="1" s="1"/>
  <c r="C25" i="1" s="1"/>
  <c r="C26" i="1" s="1"/>
  <c r="C27" i="1" s="1"/>
  <c r="C28" i="1" s="1"/>
  <c r="C29" i="1" s="1"/>
  <c r="C30" i="1" s="1"/>
  <c r="C31" i="1" s="1"/>
  <c r="C32" i="1" s="1"/>
  <c r="C33" i="1" s="1"/>
  <c r="C34" i="1" s="1"/>
  <c r="C35" i="1" s="1"/>
  <c r="C36" i="1" s="1"/>
  <c r="C37" i="1" s="1"/>
  <c r="C38" i="1" s="1"/>
  <c r="C39" i="1" s="1"/>
  <c r="C40" i="1" s="1"/>
  <c r="C41" i="1" s="1"/>
  <c r="C42" i="1" s="1"/>
  <c r="C43" i="1" s="1"/>
  <c r="C44" i="1" s="1"/>
  <c r="C45" i="1" s="1"/>
  <c r="C46" i="1" s="1"/>
  <c r="C47" i="1" s="1"/>
  <c r="C48" i="1" s="1"/>
  <c r="C49" i="1" s="1"/>
  <c r="C50" i="1" s="1"/>
  <c r="C51" i="1" s="1"/>
  <c r="C52" i="1" s="1"/>
  <c r="C53" i="1" s="1"/>
  <c r="C54" i="1" s="1"/>
  <c r="C55" i="1" s="1"/>
  <c r="C56" i="1" s="1"/>
  <c r="C57" i="1" s="1"/>
  <c r="C58" i="1" s="1"/>
  <c r="C59" i="1" s="1"/>
  <c r="C60" i="1" s="1"/>
  <c r="C61" i="1" s="1"/>
  <c r="C62" i="1" s="1"/>
  <c r="C63" i="1" s="1"/>
  <c r="C64" i="1" s="1"/>
  <c r="C65" i="1" s="1"/>
  <c r="C66" i="1" s="1"/>
  <c r="C67" i="1" s="1"/>
  <c r="C68" i="1" s="1"/>
  <c r="C69" i="1" s="1"/>
  <c r="C70" i="1" s="1"/>
  <c r="B9" i="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8" i="1"/>
  <c r="T15" i="1" l="1"/>
  <c r="K4" i="1" s="1"/>
  <c r="T31" i="1"/>
  <c r="I4" i="1" s="1"/>
  <c r="T39" i="1"/>
  <c r="H4" i="1" s="1"/>
  <c r="T47" i="1"/>
  <c r="G4" i="1" s="1"/>
  <c r="T63" i="1"/>
  <c r="E4" i="1" s="1"/>
  <c r="T23" i="1"/>
  <c r="J4" i="1" s="1"/>
  <c r="T7" i="1"/>
  <c r="L4" i="1" s="1"/>
</calcChain>
</file>

<file path=xl/sharedStrings.xml><?xml version="1.0" encoding="utf-8"?>
<sst xmlns="http://schemas.openxmlformats.org/spreadsheetml/2006/main" count="76" uniqueCount="12">
  <si>
    <t>RC4Magic-900 FHSS Mask Builder</t>
  </si>
  <si>
    <t>R1.0 Dec-2014 JDS</t>
  </si>
  <si>
    <t>Bit</t>
  </si>
  <si>
    <t>Enable</t>
  </si>
  <si>
    <t>Disable</t>
  </si>
  <si>
    <t>Code Byte</t>
  </si>
  <si>
    <t>Hex Code</t>
  </si>
  <si>
    <t>Left</t>
  </si>
  <si>
    <t>Right</t>
  </si>
  <si>
    <t>Code:</t>
  </si>
  <si>
    <t>&lt;-- Disable Preferred</t>
  </si>
  <si>
    <t>Freq MHz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</si>
</sst>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1"/>
      <color theme="1"/>
      <name val="Calibri"/>
      <family val="2"/>
      <scheme val="minor"/>
    </font>
    <font>
      <b/>
      <sz val="11"/>
      <color theme="1"/>
      <name val="Calibri"/>
      <family val="2"/>
      <scheme val="minor"/>
    </font>
    <font>
      <b/>
      <u/>
      <sz val="11"/>
      <color theme="1"/>
      <name val="Calibri"/>
      <family val="2"/>
      <scheme val="minor"/>
    </font>
    <font>
      <sz val="18"/>
      <color theme="6" tint="-0.499984740745262"/>
      <name val="Calibri"/>
      <family val="2"/>
      <scheme val="minor"/>
    </font>
    <font>
      <sz val="8"/>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0" fillId="0" borderId="0" xfId="0" applyAlignment="1" applyProtection="1">
      <alignment horizontal="center" vertical="center"/>
      <protection hidden="1"/>
    </xf>
    <xf numFmtId="0" fontId="3" fillId="0" borderId="0" xfId="0" applyFont="1" applyProtection="1"/>
    <xf numFmtId="0" fontId="0" fillId="0" borderId="0" xfId="0" applyAlignment="1" applyProtection="1">
      <alignment horizontal="center"/>
    </xf>
    <xf numFmtId="164" fontId="0" fillId="0" borderId="0" xfId="0" applyNumberFormat="1" applyAlignment="1" applyProtection="1">
      <alignment horizontal="center"/>
    </xf>
    <xf numFmtId="0" fontId="0" fillId="0" borderId="0" xfId="0" applyAlignment="1" applyProtection="1">
      <alignment horizontal="center" vertical="center"/>
    </xf>
    <xf numFmtId="0" fontId="0" fillId="0" borderId="0" xfId="0" applyProtection="1"/>
    <xf numFmtId="0" fontId="4" fillId="0" borderId="0" xfId="0" applyFont="1" applyProtection="1"/>
    <xf numFmtId="164" fontId="2" fillId="0" borderId="0" xfId="0" applyNumberFormat="1" applyFont="1" applyAlignment="1" applyProtection="1">
      <alignment horizontal="center"/>
    </xf>
    <xf numFmtId="0" fontId="2" fillId="0" borderId="0" xfId="0" applyFont="1" applyAlignment="1" applyProtection="1">
      <alignment horizontal="center"/>
    </xf>
    <xf numFmtId="0" fontId="1" fillId="0" borderId="0" xfId="0" applyFont="1" applyAlignment="1" applyProtection="1">
      <alignment horizontal="right"/>
    </xf>
    <xf numFmtId="0" fontId="1" fillId="0" borderId="1" xfId="0" applyFont="1" applyBorder="1" applyAlignment="1" applyProtection="1">
      <alignment horizontal="center"/>
    </xf>
    <xf numFmtId="0" fontId="1" fillId="0" borderId="1" xfId="0" applyFont="1" applyBorder="1" applyAlignment="1" applyProtection="1">
      <alignment horizontal="center" vertical="center"/>
    </xf>
    <xf numFmtId="0" fontId="0" fillId="0" borderId="0" xfId="0" applyAlignment="1" applyProtection="1">
      <alignment horizontal="left"/>
    </xf>
    <xf numFmtId="0" fontId="0" fillId="0" borderId="0" xfId="0"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114299</xdr:colOff>
      <xdr:row>6</xdr:row>
      <xdr:rowOff>9525</xdr:rowOff>
    </xdr:from>
    <xdr:ext cx="3495675" cy="6677025"/>
    <xdr:sp macro="" textlink="">
      <xdr:nvSpPr>
        <xdr:cNvPr id="2" name="TextBox 1"/>
        <xdr:cNvSpPr txBox="1"/>
      </xdr:nvSpPr>
      <xdr:spPr>
        <a:xfrm>
          <a:off x="2943224" y="1257300"/>
          <a:ext cx="3495675" cy="66770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0" i="0" u="none" strike="noStrike" baseline="0" smtClean="0">
              <a:solidFill>
                <a:schemeClr val="tx1"/>
              </a:solidFill>
              <a:latin typeface="+mn-lt"/>
              <a:ea typeface="+mn-ea"/>
              <a:cs typeface="+mn-cs"/>
            </a:rPr>
            <a:t>The Channel Mask allows RF channels (frequencies) to be selectively enabled or disabled.  There are 64 channels in total, spanning the 902-928MHz ISM band.</a:t>
          </a:r>
        </a:p>
        <a:p>
          <a:endParaRPr lang="en-US" sz="1100" b="0" i="0" u="none" strike="noStrike" baseline="0" smtClean="0">
            <a:solidFill>
              <a:schemeClr val="tx1"/>
            </a:solidFill>
            <a:latin typeface="+mn-lt"/>
            <a:ea typeface="+mn-ea"/>
            <a:cs typeface="+mn-cs"/>
          </a:endParaRPr>
        </a:p>
        <a:p>
          <a:r>
            <a:rPr lang="en-US" sz="1100" b="0" i="0" u="none" strike="noStrike" baseline="0" smtClean="0">
              <a:solidFill>
                <a:schemeClr val="tx1"/>
              </a:solidFill>
              <a:latin typeface="+mn-lt"/>
              <a:ea typeface="+mn-ea"/>
              <a:cs typeface="+mn-cs"/>
            </a:rPr>
            <a:t>Masking is useful to avoid frequencies that experience unacceptable levels of RF interference.   RC4Magic-900 </a:t>
          </a:r>
          <a:r>
            <a:rPr lang="en-US" sz="1100" b="0" i="0" baseline="0">
              <a:solidFill>
                <a:schemeClr val="tx1"/>
              </a:solidFill>
              <a:effectLst/>
              <a:latin typeface="+mn-lt"/>
              <a:ea typeface="+mn-ea"/>
              <a:cs typeface="+mn-cs"/>
            </a:rPr>
            <a:t>Channel Mask </a:t>
          </a:r>
          <a:r>
            <a:rPr lang="en-US" sz="1100" b="0" i="0" u="none" strike="noStrike" baseline="0" smtClean="0">
              <a:solidFill>
                <a:schemeClr val="tx1"/>
              </a:solidFill>
              <a:latin typeface="+mn-lt"/>
              <a:ea typeface="+mn-ea"/>
              <a:cs typeface="+mn-cs"/>
            </a:rPr>
            <a:t>codes are a series of eight 8-bit fields, for a total of 64 bits.  Each bit corresponds to a frequency. </a:t>
          </a:r>
        </a:p>
        <a:p>
          <a:endParaRPr lang="en-US" sz="1100" b="0" i="0" u="none" strike="noStrike" baseline="0" smtClean="0">
            <a:solidFill>
              <a:schemeClr val="tx1"/>
            </a:solidFill>
            <a:latin typeface="+mn-lt"/>
            <a:ea typeface="+mn-ea"/>
            <a:cs typeface="+mn-cs"/>
          </a:endParaRPr>
        </a:p>
        <a:p>
          <a:r>
            <a:rPr lang="en-US" sz="1100" b="0" i="0" u="none" strike="noStrike" baseline="0" smtClean="0">
              <a:solidFill>
                <a:schemeClr val="tx1"/>
              </a:solidFill>
              <a:latin typeface="+mn-lt"/>
              <a:ea typeface="+mn-ea"/>
              <a:cs typeface="+mn-cs"/>
            </a:rPr>
            <a:t>When a bit in the Channel Mask is set to Enable, then that channel may be chosen as an active channel for wireless communication.  </a:t>
          </a:r>
        </a:p>
        <a:p>
          <a:endParaRPr lang="en-US" sz="1100" b="0" i="0" u="none" strike="noStrike" baseline="0" smtClean="0">
            <a:solidFill>
              <a:schemeClr val="tx1"/>
            </a:solidFill>
            <a:latin typeface="+mn-lt"/>
            <a:ea typeface="+mn-ea"/>
            <a:cs typeface="+mn-cs"/>
          </a:endParaRPr>
        </a:p>
        <a:p>
          <a:r>
            <a:rPr lang="en-US" sz="1100" b="0" i="0" u="none" strike="noStrike" baseline="0" smtClean="0">
              <a:solidFill>
                <a:schemeClr val="tx1"/>
              </a:solidFill>
              <a:latin typeface="+mn-lt"/>
              <a:ea typeface="+mn-ea"/>
              <a:cs typeface="+mn-cs"/>
            </a:rPr>
            <a:t>The minimum number of channels required for operation is 25. If Channel Mask settings result in fewer than 25 channels being selected, the default settings will be used with the RC4Magic-900 device (all channels except 19 enabled).</a:t>
          </a:r>
        </a:p>
        <a:p>
          <a:endParaRPr lang="en-US" sz="1100" b="0" i="0" u="none" strike="noStrike" baseline="0" smtClean="0">
            <a:solidFill>
              <a:schemeClr val="tx1"/>
            </a:solidFill>
            <a:latin typeface="+mn-lt"/>
            <a:ea typeface="+mn-ea"/>
            <a:cs typeface="+mn-cs"/>
          </a:endParaRPr>
        </a:p>
        <a:p>
          <a:r>
            <a:rPr lang="en-US" sz="1100" b="0" i="0" u="none" strike="noStrike" baseline="0" smtClean="0">
              <a:solidFill>
                <a:schemeClr val="tx1"/>
              </a:solidFill>
              <a:latin typeface="+mn-lt"/>
              <a:ea typeface="+mn-ea"/>
              <a:cs typeface="+mn-cs"/>
            </a:rPr>
            <a:t>If there are more than 25 active channels enabled, then the lower 25 frequencies will be used .  </a:t>
          </a:r>
        </a:p>
        <a:p>
          <a:endParaRPr lang="en-US" sz="1100" b="0" i="0" u="none" strike="noStrike" baseline="0" smtClean="0">
            <a:solidFill>
              <a:schemeClr val="tx1"/>
            </a:solidFill>
            <a:latin typeface="+mn-lt"/>
            <a:ea typeface="+mn-ea"/>
            <a:cs typeface="+mn-cs"/>
          </a:endParaRPr>
        </a:p>
        <a:p>
          <a:r>
            <a:rPr lang="en-US" sz="1100" b="0" i="0" u="none" strike="noStrike" baseline="0" smtClean="0">
              <a:solidFill>
                <a:schemeClr val="tx1"/>
              </a:solidFill>
              <a:latin typeface="+mn-lt"/>
              <a:ea typeface="+mn-ea"/>
              <a:cs typeface="+mn-cs"/>
            </a:rPr>
            <a:t>All RC4Magic-900 devices in a network must use an identical set of active channels.  Separate networks in physical range of each other should use different RC4 System IDs to avoid receiving data from others.  All RC4Magic users and projects are assigned unique sets of System IDs, ensuring interference from unrelated users cannot occur.</a:t>
          </a:r>
        </a:p>
        <a:p>
          <a:endParaRPr lang="en-US" sz="1100" b="0" i="0" u="none" strike="noStrike" baseline="0" smtClean="0">
            <a:solidFill>
              <a:schemeClr val="tx1"/>
            </a:solidFill>
            <a:latin typeface="+mn-lt"/>
            <a:ea typeface="+mn-ea"/>
            <a:cs typeface="+mn-cs"/>
          </a:endParaRPr>
        </a:p>
        <a:p>
          <a:r>
            <a:rPr lang="en-US" sz="1100" b="1" i="0" u="none" strike="noStrike" baseline="0" smtClean="0">
              <a:solidFill>
                <a:schemeClr val="tx1"/>
              </a:solidFill>
              <a:latin typeface="+mn-lt"/>
              <a:ea typeface="+mn-ea"/>
              <a:cs typeface="+mn-cs"/>
            </a:rPr>
            <a:t>Note: </a:t>
          </a:r>
          <a:r>
            <a:rPr lang="en-US" sz="1100" b="0" i="0" u="none" strike="noStrike" baseline="0" smtClean="0">
              <a:solidFill>
                <a:schemeClr val="tx1"/>
              </a:solidFill>
              <a:latin typeface="+mn-lt"/>
              <a:ea typeface="+mn-ea"/>
              <a:cs typeface="+mn-cs"/>
            </a:rPr>
            <a:t>Channel 19 (910.000MHz) is disabled by default. This channel has approximately 2dBm worse receiver sensitivity than other channels. </a:t>
          </a:r>
          <a:r>
            <a:rPr lang="en-US" sz="1100" b="0" i="0" u="sng" strike="noStrike" baseline="0" smtClean="0">
              <a:solidFill>
                <a:schemeClr val="tx1"/>
              </a:solidFill>
              <a:latin typeface="+mn-lt"/>
              <a:ea typeface="+mn-ea"/>
              <a:cs typeface="+mn-cs"/>
            </a:rPr>
            <a:t>It is suggested that this channel not be used. </a:t>
          </a:r>
          <a:endParaRPr lang="en-US" sz="1100" u="sng"/>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showGridLines="0" showRowColHeaders="0" tabSelected="1" topLeftCell="A4" workbookViewId="0">
      <selection activeCell="D7" sqref="D7"/>
    </sheetView>
  </sheetViews>
  <sheetFormatPr defaultColWidth="6.28515625" defaultRowHeight="15" x14ac:dyDescent="0.25"/>
  <cols>
    <col min="1" max="1" width="3" style="6" customWidth="1"/>
    <col min="2" max="2" width="3.42578125" style="3" customWidth="1"/>
    <col min="3" max="3" width="9.5703125" style="4" customWidth="1"/>
    <col min="4" max="4" width="7.5703125" style="5" customWidth="1"/>
    <col min="5" max="5" width="6.28515625" style="3"/>
    <col min="6" max="6" width="6.28515625" style="6"/>
    <col min="7" max="7" width="6.28515625" style="3"/>
    <col min="8" max="16" width="6.28515625" style="6"/>
    <col min="17" max="21" width="0" style="6" hidden="1" customWidth="1"/>
    <col min="22" max="16384" width="6.28515625" style="6"/>
  </cols>
  <sheetData>
    <row r="1" spans="1:20" ht="23.25" x14ac:dyDescent="0.35">
      <c r="A1" s="2" t="s">
        <v>0</v>
      </c>
    </row>
    <row r="2" spans="1:20" x14ac:dyDescent="0.25">
      <c r="B2" s="7" t="s">
        <v>1</v>
      </c>
    </row>
    <row r="3" spans="1:20" x14ac:dyDescent="0.25">
      <c r="A3" s="7"/>
      <c r="D3" s="3"/>
      <c r="E3" s="8" t="s">
        <v>7</v>
      </c>
      <c r="F3" s="9">
        <v>6</v>
      </c>
      <c r="G3" s="9">
        <v>5</v>
      </c>
      <c r="H3" s="9">
        <v>4</v>
      </c>
      <c r="I3" s="9">
        <v>3</v>
      </c>
      <c r="J3" s="9">
        <v>2</v>
      </c>
      <c r="K3" s="9">
        <v>1</v>
      </c>
      <c r="L3" s="9" t="s">
        <v>8</v>
      </c>
      <c r="M3" s="3"/>
      <c r="N3" s="3"/>
      <c r="R3" s="1" t="s">
        <v>3</v>
      </c>
    </row>
    <row r="4" spans="1:20" x14ac:dyDescent="0.25">
      <c r="A4" s="7"/>
      <c r="D4" s="10" t="s">
        <v>9</v>
      </c>
      <c r="E4" s="11" t="str">
        <f>T63</f>
        <v>FF</v>
      </c>
      <c r="F4" s="12" t="str">
        <f>T55</f>
        <v>FF</v>
      </c>
      <c r="G4" s="11" t="str">
        <f>T47</f>
        <v>FF</v>
      </c>
      <c r="H4" s="11" t="str">
        <f>T39</f>
        <v>FF</v>
      </c>
      <c r="I4" s="11" t="str">
        <f>T31</f>
        <v>FF</v>
      </c>
      <c r="J4" s="11" t="str">
        <f>T23</f>
        <v>F7</v>
      </c>
      <c r="K4" s="11" t="str">
        <f>T15</f>
        <v>FF</v>
      </c>
      <c r="L4" s="11" t="str">
        <f>T7</f>
        <v>FF</v>
      </c>
      <c r="M4" s="3"/>
      <c r="N4" s="3"/>
      <c r="R4" s="1" t="s">
        <v>4</v>
      </c>
    </row>
    <row r="6" spans="1:20" x14ac:dyDescent="0.25">
      <c r="B6" s="9" t="s">
        <v>2</v>
      </c>
      <c r="C6" s="8" t="s">
        <v>11</v>
      </c>
      <c r="R6" s="9" t="s">
        <v>5</v>
      </c>
      <c r="T6" s="9" t="s">
        <v>6</v>
      </c>
    </row>
    <row r="7" spans="1:20" x14ac:dyDescent="0.25">
      <c r="B7" s="3">
        <v>0</v>
      </c>
      <c r="C7" s="4">
        <v>902.4</v>
      </c>
      <c r="D7" s="14" t="s">
        <v>3</v>
      </c>
      <c r="R7" s="3">
        <v>0</v>
      </c>
      <c r="S7" s="6">
        <f>IF(D7="Enable",1,0)</f>
        <v>1</v>
      </c>
      <c r="T7" s="3" t="str">
        <f>DEC2HEX(SUM(S7:S14),2)</f>
        <v>FF</v>
      </c>
    </row>
    <row r="8" spans="1:20" x14ac:dyDescent="0.25">
      <c r="B8" s="3">
        <f>B7+1</f>
        <v>1</v>
      </c>
      <c r="C8" s="4">
        <f>C7+0.4</f>
        <v>902.8</v>
      </c>
      <c r="D8" s="14" t="s">
        <v>3</v>
      </c>
      <c r="R8" s="3"/>
      <c r="S8" s="6">
        <f>IF(D8="Enable",2,0)</f>
        <v>2</v>
      </c>
      <c r="T8" s="3"/>
    </row>
    <row r="9" spans="1:20" x14ac:dyDescent="0.25">
      <c r="B9" s="3">
        <f t="shared" ref="B9:B70" si="0">B8+1</f>
        <v>2</v>
      </c>
      <c r="C9" s="4">
        <f t="shared" ref="C9:C70" si="1">C8+0.4</f>
        <v>903.19999999999993</v>
      </c>
      <c r="D9" s="14" t="s">
        <v>3</v>
      </c>
      <c r="R9" s="3"/>
      <c r="S9" s="6">
        <f>IF(D9="Enable",4,0)</f>
        <v>4</v>
      </c>
      <c r="T9" s="3"/>
    </row>
    <row r="10" spans="1:20" x14ac:dyDescent="0.25">
      <c r="B10" s="3">
        <f t="shared" si="0"/>
        <v>3</v>
      </c>
      <c r="C10" s="4">
        <f t="shared" si="1"/>
        <v>903.59999999999991</v>
      </c>
      <c r="D10" s="14" t="s">
        <v>3</v>
      </c>
      <c r="R10" s="3"/>
      <c r="S10" s="6">
        <f>IF(D10="Enable",8,0)</f>
        <v>8</v>
      </c>
      <c r="T10" s="3"/>
    </row>
    <row r="11" spans="1:20" x14ac:dyDescent="0.25">
      <c r="B11" s="3">
        <f t="shared" si="0"/>
        <v>4</v>
      </c>
      <c r="C11" s="4">
        <f t="shared" si="1"/>
        <v>903.99999999999989</v>
      </c>
      <c r="D11" s="14" t="s">
        <v>3</v>
      </c>
      <c r="R11" s="3"/>
      <c r="S11" s="6">
        <f>IF(D11="Enable",16,0)</f>
        <v>16</v>
      </c>
      <c r="T11" s="3"/>
    </row>
    <row r="12" spans="1:20" x14ac:dyDescent="0.25">
      <c r="B12" s="3">
        <f t="shared" si="0"/>
        <v>5</v>
      </c>
      <c r="C12" s="4">
        <f t="shared" si="1"/>
        <v>904.39999999999986</v>
      </c>
      <c r="D12" s="14" t="s">
        <v>3</v>
      </c>
      <c r="R12" s="3"/>
      <c r="S12" s="6">
        <f>IF(D12="Enable",32,0)</f>
        <v>32</v>
      </c>
      <c r="T12" s="3"/>
    </row>
    <row r="13" spans="1:20" x14ac:dyDescent="0.25">
      <c r="B13" s="3">
        <f t="shared" si="0"/>
        <v>6</v>
      </c>
      <c r="C13" s="4">
        <f t="shared" si="1"/>
        <v>904.79999999999984</v>
      </c>
      <c r="D13" s="14" t="s">
        <v>3</v>
      </c>
      <c r="R13" s="3"/>
      <c r="S13" s="6">
        <f>IF(D13="Enable",64,0)</f>
        <v>64</v>
      </c>
      <c r="T13" s="3"/>
    </row>
    <row r="14" spans="1:20" x14ac:dyDescent="0.25">
      <c r="B14" s="3">
        <f t="shared" si="0"/>
        <v>7</v>
      </c>
      <c r="C14" s="4">
        <f t="shared" si="1"/>
        <v>905.19999999999982</v>
      </c>
      <c r="D14" s="14" t="s">
        <v>3</v>
      </c>
      <c r="R14" s="3"/>
      <c r="S14" s="6">
        <f>IF(D14="Enable",128,0)</f>
        <v>128</v>
      </c>
      <c r="T14" s="3"/>
    </row>
    <row r="15" spans="1:20" x14ac:dyDescent="0.25">
      <c r="B15" s="3">
        <f t="shared" si="0"/>
        <v>8</v>
      </c>
      <c r="C15" s="4">
        <f t="shared" si="1"/>
        <v>905.5999999999998</v>
      </c>
      <c r="D15" s="14" t="s">
        <v>3</v>
      </c>
      <c r="R15" s="3">
        <f>R7+1</f>
        <v>1</v>
      </c>
      <c r="S15" s="6">
        <f>IF(D15="Enable",1,0)</f>
        <v>1</v>
      </c>
      <c r="T15" s="3" t="str">
        <f>DEC2HEX(SUM(S15:S22),2)</f>
        <v>FF</v>
      </c>
    </row>
    <row r="16" spans="1:20" x14ac:dyDescent="0.25">
      <c r="B16" s="3">
        <f t="shared" si="0"/>
        <v>9</v>
      </c>
      <c r="C16" s="4">
        <f t="shared" si="1"/>
        <v>905.99999999999977</v>
      </c>
      <c r="D16" s="14" t="s">
        <v>3</v>
      </c>
      <c r="R16" s="3"/>
      <c r="S16" s="6">
        <f>IF(D16="Enable",2,0)</f>
        <v>2</v>
      </c>
      <c r="T16" s="3"/>
    </row>
    <row r="17" spans="2:20" x14ac:dyDescent="0.25">
      <c r="B17" s="3">
        <f t="shared" si="0"/>
        <v>10</v>
      </c>
      <c r="C17" s="4">
        <f t="shared" si="1"/>
        <v>906.39999999999975</v>
      </c>
      <c r="D17" s="14" t="s">
        <v>3</v>
      </c>
      <c r="R17" s="3"/>
      <c r="S17" s="6">
        <f>IF(D17="Enable",4,0)</f>
        <v>4</v>
      </c>
      <c r="T17" s="3"/>
    </row>
    <row r="18" spans="2:20" x14ac:dyDescent="0.25">
      <c r="B18" s="3">
        <f t="shared" si="0"/>
        <v>11</v>
      </c>
      <c r="C18" s="4">
        <f t="shared" si="1"/>
        <v>906.79999999999973</v>
      </c>
      <c r="D18" s="14" t="s">
        <v>3</v>
      </c>
      <c r="R18" s="3"/>
      <c r="S18" s="6">
        <f>IF(D18="Enable",8,0)</f>
        <v>8</v>
      </c>
      <c r="T18" s="3"/>
    </row>
    <row r="19" spans="2:20" x14ac:dyDescent="0.25">
      <c r="B19" s="3">
        <f t="shared" si="0"/>
        <v>12</v>
      </c>
      <c r="C19" s="4">
        <f t="shared" si="1"/>
        <v>907.1999999999997</v>
      </c>
      <c r="D19" s="14" t="s">
        <v>3</v>
      </c>
      <c r="R19" s="3"/>
      <c r="S19" s="6">
        <f>IF(D19="Enable",16,0)</f>
        <v>16</v>
      </c>
      <c r="T19" s="3"/>
    </row>
    <row r="20" spans="2:20" x14ac:dyDescent="0.25">
      <c r="B20" s="3">
        <f t="shared" si="0"/>
        <v>13</v>
      </c>
      <c r="C20" s="4">
        <f t="shared" si="1"/>
        <v>907.59999999999968</v>
      </c>
      <c r="D20" s="14" t="s">
        <v>3</v>
      </c>
      <c r="R20" s="3"/>
      <c r="S20" s="6">
        <f>IF(D20="Enable",32,0)</f>
        <v>32</v>
      </c>
      <c r="T20" s="3"/>
    </row>
    <row r="21" spans="2:20" x14ac:dyDescent="0.25">
      <c r="B21" s="3">
        <f t="shared" si="0"/>
        <v>14</v>
      </c>
      <c r="C21" s="4">
        <f t="shared" si="1"/>
        <v>907.99999999999966</v>
      </c>
      <c r="D21" s="14" t="s">
        <v>3</v>
      </c>
      <c r="R21" s="3"/>
      <c r="S21" s="6">
        <f>IF(D21="Enable",64,0)</f>
        <v>64</v>
      </c>
      <c r="T21" s="3"/>
    </row>
    <row r="22" spans="2:20" x14ac:dyDescent="0.25">
      <c r="B22" s="3">
        <f t="shared" si="0"/>
        <v>15</v>
      </c>
      <c r="C22" s="4">
        <f t="shared" si="1"/>
        <v>908.39999999999964</v>
      </c>
      <c r="D22" s="14" t="s">
        <v>3</v>
      </c>
      <c r="R22" s="3"/>
      <c r="S22" s="6">
        <f>IF(D22="Enable",128,0)</f>
        <v>128</v>
      </c>
      <c r="T22" s="3"/>
    </row>
    <row r="23" spans="2:20" x14ac:dyDescent="0.25">
      <c r="B23" s="3">
        <f t="shared" si="0"/>
        <v>16</v>
      </c>
      <c r="C23" s="4">
        <f t="shared" si="1"/>
        <v>908.79999999999961</v>
      </c>
      <c r="D23" s="14" t="s">
        <v>3</v>
      </c>
      <c r="R23" s="3">
        <f>R15+1</f>
        <v>2</v>
      </c>
      <c r="S23" s="6">
        <f>IF(D23="Enable",1,0)</f>
        <v>1</v>
      </c>
      <c r="T23" s="3" t="str">
        <f>DEC2HEX(SUM(S23:S30),2)</f>
        <v>F7</v>
      </c>
    </row>
    <row r="24" spans="2:20" x14ac:dyDescent="0.25">
      <c r="B24" s="3">
        <f t="shared" si="0"/>
        <v>17</v>
      </c>
      <c r="C24" s="4">
        <f t="shared" si="1"/>
        <v>909.19999999999959</v>
      </c>
      <c r="D24" s="14" t="s">
        <v>3</v>
      </c>
      <c r="R24" s="3"/>
      <c r="S24" s="6">
        <f>IF(D24="Enable",2,0)</f>
        <v>2</v>
      </c>
      <c r="T24" s="3"/>
    </row>
    <row r="25" spans="2:20" x14ac:dyDescent="0.25">
      <c r="B25" s="3">
        <f t="shared" si="0"/>
        <v>18</v>
      </c>
      <c r="C25" s="4">
        <f t="shared" si="1"/>
        <v>909.59999999999957</v>
      </c>
      <c r="D25" s="14" t="s">
        <v>3</v>
      </c>
      <c r="R25" s="3"/>
      <c r="S25" s="6">
        <f>IF(D25="Enable",4,0)</f>
        <v>4</v>
      </c>
      <c r="T25" s="3"/>
    </row>
    <row r="26" spans="2:20" x14ac:dyDescent="0.25">
      <c r="B26" s="3">
        <f t="shared" si="0"/>
        <v>19</v>
      </c>
      <c r="C26" s="4">
        <f t="shared" si="1"/>
        <v>909.99999999999955</v>
      </c>
      <c r="D26" s="14" t="s">
        <v>4</v>
      </c>
      <c r="E26" s="13" t="s">
        <v>10</v>
      </c>
      <c r="R26" s="3"/>
      <c r="S26" s="6">
        <f>IF(D26="Enable",8,0)</f>
        <v>0</v>
      </c>
      <c r="T26" s="3"/>
    </row>
    <row r="27" spans="2:20" x14ac:dyDescent="0.25">
      <c r="B27" s="3">
        <f t="shared" si="0"/>
        <v>20</v>
      </c>
      <c r="C27" s="4">
        <f t="shared" si="1"/>
        <v>910.39999999999952</v>
      </c>
      <c r="D27" s="14" t="s">
        <v>3</v>
      </c>
      <c r="R27" s="3"/>
      <c r="S27" s="6">
        <f>IF(D27="Enable",16,0)</f>
        <v>16</v>
      </c>
      <c r="T27" s="3"/>
    </row>
    <row r="28" spans="2:20" x14ac:dyDescent="0.25">
      <c r="B28" s="3">
        <f t="shared" si="0"/>
        <v>21</v>
      </c>
      <c r="C28" s="4">
        <f t="shared" si="1"/>
        <v>910.7999999999995</v>
      </c>
      <c r="D28" s="14" t="s">
        <v>3</v>
      </c>
      <c r="R28" s="3"/>
      <c r="S28" s="6">
        <f>IF(D28="Enable",32,0)</f>
        <v>32</v>
      </c>
      <c r="T28" s="3"/>
    </row>
    <row r="29" spans="2:20" x14ac:dyDescent="0.25">
      <c r="B29" s="3">
        <f t="shared" si="0"/>
        <v>22</v>
      </c>
      <c r="C29" s="4">
        <f t="shared" si="1"/>
        <v>911.19999999999948</v>
      </c>
      <c r="D29" s="14" t="s">
        <v>3</v>
      </c>
      <c r="R29" s="3"/>
      <c r="S29" s="6">
        <f>IF(D29="Enable",64,0)</f>
        <v>64</v>
      </c>
      <c r="T29" s="3"/>
    </row>
    <row r="30" spans="2:20" x14ac:dyDescent="0.25">
      <c r="B30" s="3">
        <f t="shared" si="0"/>
        <v>23</v>
      </c>
      <c r="C30" s="4">
        <f t="shared" si="1"/>
        <v>911.59999999999945</v>
      </c>
      <c r="D30" s="14" t="s">
        <v>3</v>
      </c>
      <c r="R30" s="3"/>
      <c r="S30" s="6">
        <f>IF(D30="Enable",128,0)</f>
        <v>128</v>
      </c>
      <c r="T30" s="3"/>
    </row>
    <row r="31" spans="2:20" x14ac:dyDescent="0.25">
      <c r="B31" s="3">
        <f t="shared" si="0"/>
        <v>24</v>
      </c>
      <c r="C31" s="4">
        <f t="shared" si="1"/>
        <v>911.99999999999943</v>
      </c>
      <c r="D31" s="14" t="s">
        <v>3</v>
      </c>
      <c r="R31" s="3">
        <f>R23+1</f>
        <v>3</v>
      </c>
      <c r="S31" s="6">
        <f>IF(D31="Enable",1,0)</f>
        <v>1</v>
      </c>
      <c r="T31" s="3" t="str">
        <f>DEC2HEX(SUM(S31:S38),2)</f>
        <v>FF</v>
      </c>
    </row>
    <row r="32" spans="2:20" x14ac:dyDescent="0.25">
      <c r="B32" s="3">
        <f t="shared" si="0"/>
        <v>25</v>
      </c>
      <c r="C32" s="4">
        <f t="shared" si="1"/>
        <v>912.39999999999941</v>
      </c>
      <c r="D32" s="14" t="s">
        <v>3</v>
      </c>
      <c r="R32" s="3"/>
      <c r="S32" s="6">
        <f>IF(D32="Enable",2,0)</f>
        <v>2</v>
      </c>
      <c r="T32" s="3"/>
    </row>
    <row r="33" spans="2:20" x14ac:dyDescent="0.25">
      <c r="B33" s="3">
        <f t="shared" si="0"/>
        <v>26</v>
      </c>
      <c r="C33" s="4">
        <f t="shared" si="1"/>
        <v>912.79999999999939</v>
      </c>
      <c r="D33" s="14" t="s">
        <v>3</v>
      </c>
      <c r="R33" s="3"/>
      <c r="S33" s="6">
        <f>IF(D33="Enable",4,0)</f>
        <v>4</v>
      </c>
      <c r="T33" s="3"/>
    </row>
    <row r="34" spans="2:20" x14ac:dyDescent="0.25">
      <c r="B34" s="3">
        <f t="shared" si="0"/>
        <v>27</v>
      </c>
      <c r="C34" s="4">
        <f t="shared" si="1"/>
        <v>913.19999999999936</v>
      </c>
      <c r="D34" s="14" t="s">
        <v>3</v>
      </c>
      <c r="R34" s="3"/>
      <c r="S34" s="6">
        <f>IF(D34="Enable",8,0)</f>
        <v>8</v>
      </c>
      <c r="T34" s="3"/>
    </row>
    <row r="35" spans="2:20" x14ac:dyDescent="0.25">
      <c r="B35" s="3">
        <f t="shared" si="0"/>
        <v>28</v>
      </c>
      <c r="C35" s="4">
        <f t="shared" si="1"/>
        <v>913.59999999999934</v>
      </c>
      <c r="D35" s="14" t="s">
        <v>3</v>
      </c>
      <c r="R35" s="3"/>
      <c r="S35" s="6">
        <f>IF(D35="Enable",16,0)</f>
        <v>16</v>
      </c>
      <c r="T35" s="3"/>
    </row>
    <row r="36" spans="2:20" x14ac:dyDescent="0.25">
      <c r="B36" s="3">
        <f t="shared" si="0"/>
        <v>29</v>
      </c>
      <c r="C36" s="4">
        <f t="shared" si="1"/>
        <v>913.99999999999932</v>
      </c>
      <c r="D36" s="14" t="s">
        <v>3</v>
      </c>
      <c r="R36" s="3"/>
      <c r="S36" s="6">
        <f>IF(D36="Enable",32,0)</f>
        <v>32</v>
      </c>
      <c r="T36" s="3"/>
    </row>
    <row r="37" spans="2:20" x14ac:dyDescent="0.25">
      <c r="B37" s="3">
        <f t="shared" si="0"/>
        <v>30</v>
      </c>
      <c r="C37" s="4">
        <f t="shared" si="1"/>
        <v>914.3999999999993</v>
      </c>
      <c r="D37" s="14" t="s">
        <v>3</v>
      </c>
      <c r="R37" s="3"/>
      <c r="S37" s="6">
        <f>IF(D37="Enable",64,0)</f>
        <v>64</v>
      </c>
      <c r="T37" s="3"/>
    </row>
    <row r="38" spans="2:20" x14ac:dyDescent="0.25">
      <c r="B38" s="3">
        <f t="shared" si="0"/>
        <v>31</v>
      </c>
      <c r="C38" s="4">
        <f t="shared" si="1"/>
        <v>914.79999999999927</v>
      </c>
      <c r="D38" s="14" t="s">
        <v>3</v>
      </c>
      <c r="R38" s="3"/>
      <c r="S38" s="6">
        <f>IF(D38="Enable",128,0)</f>
        <v>128</v>
      </c>
      <c r="T38" s="3"/>
    </row>
    <row r="39" spans="2:20" x14ac:dyDescent="0.25">
      <c r="B39" s="3">
        <f t="shared" si="0"/>
        <v>32</v>
      </c>
      <c r="C39" s="4">
        <f t="shared" si="1"/>
        <v>915.19999999999925</v>
      </c>
      <c r="D39" s="14" t="s">
        <v>3</v>
      </c>
      <c r="R39" s="3">
        <f>R31+1</f>
        <v>4</v>
      </c>
      <c r="S39" s="6">
        <f>IF(D39="Enable",1,0)</f>
        <v>1</v>
      </c>
      <c r="T39" s="3" t="str">
        <f>DEC2HEX(SUM(S39:S46),2)</f>
        <v>FF</v>
      </c>
    </row>
    <row r="40" spans="2:20" x14ac:dyDescent="0.25">
      <c r="B40" s="3">
        <f t="shared" si="0"/>
        <v>33</v>
      </c>
      <c r="C40" s="4">
        <f t="shared" si="1"/>
        <v>915.59999999999923</v>
      </c>
      <c r="D40" s="14" t="s">
        <v>3</v>
      </c>
      <c r="R40" s="3"/>
      <c r="S40" s="6">
        <f>IF(D40="Enable",2,0)</f>
        <v>2</v>
      </c>
      <c r="T40" s="3"/>
    </row>
    <row r="41" spans="2:20" x14ac:dyDescent="0.25">
      <c r="B41" s="3">
        <f t="shared" si="0"/>
        <v>34</v>
      </c>
      <c r="C41" s="4">
        <f t="shared" si="1"/>
        <v>915.9999999999992</v>
      </c>
      <c r="D41" s="14" t="s">
        <v>3</v>
      </c>
      <c r="R41" s="3"/>
      <c r="S41" s="6">
        <f>IF(D41="Enable",4,0)</f>
        <v>4</v>
      </c>
      <c r="T41" s="3"/>
    </row>
    <row r="42" spans="2:20" x14ac:dyDescent="0.25">
      <c r="B42" s="3">
        <f t="shared" si="0"/>
        <v>35</v>
      </c>
      <c r="C42" s="4">
        <f t="shared" si="1"/>
        <v>916.39999999999918</v>
      </c>
      <c r="D42" s="14" t="s">
        <v>3</v>
      </c>
      <c r="R42" s="3"/>
      <c r="S42" s="6">
        <f>IF(D42="Enable",8,0)</f>
        <v>8</v>
      </c>
      <c r="T42" s="3"/>
    </row>
    <row r="43" spans="2:20" x14ac:dyDescent="0.25">
      <c r="B43" s="3">
        <f t="shared" si="0"/>
        <v>36</v>
      </c>
      <c r="C43" s="4">
        <f t="shared" si="1"/>
        <v>916.79999999999916</v>
      </c>
      <c r="D43" s="14" t="s">
        <v>3</v>
      </c>
      <c r="R43" s="3"/>
      <c r="S43" s="6">
        <f>IF(D43="Enable",16,0)</f>
        <v>16</v>
      </c>
      <c r="T43" s="3"/>
    </row>
    <row r="44" spans="2:20" x14ac:dyDescent="0.25">
      <c r="B44" s="3">
        <f t="shared" si="0"/>
        <v>37</v>
      </c>
      <c r="C44" s="4">
        <f t="shared" si="1"/>
        <v>917.19999999999914</v>
      </c>
      <c r="D44" s="14" t="s">
        <v>3</v>
      </c>
      <c r="R44" s="3"/>
      <c r="S44" s="6">
        <f>IF(D44="Enable",32,0)</f>
        <v>32</v>
      </c>
      <c r="T44" s="3"/>
    </row>
    <row r="45" spans="2:20" x14ac:dyDescent="0.25">
      <c r="B45" s="3">
        <f t="shared" si="0"/>
        <v>38</v>
      </c>
      <c r="C45" s="4">
        <f t="shared" si="1"/>
        <v>917.59999999999911</v>
      </c>
      <c r="D45" s="14" t="s">
        <v>3</v>
      </c>
      <c r="R45" s="3"/>
      <c r="S45" s="6">
        <f>IF(D45="Enable",64,0)</f>
        <v>64</v>
      </c>
      <c r="T45" s="3"/>
    </row>
    <row r="46" spans="2:20" x14ac:dyDescent="0.25">
      <c r="B46" s="3">
        <f t="shared" si="0"/>
        <v>39</v>
      </c>
      <c r="C46" s="4">
        <f t="shared" si="1"/>
        <v>917.99999999999909</v>
      </c>
      <c r="D46" s="14" t="s">
        <v>3</v>
      </c>
      <c r="R46" s="3"/>
      <c r="S46" s="6">
        <f>IF(D46="Enable",128,0)</f>
        <v>128</v>
      </c>
      <c r="T46" s="3"/>
    </row>
    <row r="47" spans="2:20" x14ac:dyDescent="0.25">
      <c r="B47" s="3">
        <f t="shared" si="0"/>
        <v>40</v>
      </c>
      <c r="C47" s="4">
        <f t="shared" si="1"/>
        <v>918.39999999999907</v>
      </c>
      <c r="D47" s="14" t="s">
        <v>3</v>
      </c>
      <c r="R47" s="3">
        <f>R39+1</f>
        <v>5</v>
      </c>
      <c r="S47" s="6">
        <f>IF(D47="Enable",1,0)</f>
        <v>1</v>
      </c>
      <c r="T47" s="3" t="str">
        <f>DEC2HEX(SUM(S47:S54),2)</f>
        <v>FF</v>
      </c>
    </row>
    <row r="48" spans="2:20" x14ac:dyDescent="0.25">
      <c r="B48" s="3">
        <f t="shared" si="0"/>
        <v>41</v>
      </c>
      <c r="C48" s="4">
        <f t="shared" si="1"/>
        <v>918.79999999999905</v>
      </c>
      <c r="D48" s="14" t="s">
        <v>3</v>
      </c>
      <c r="R48" s="3"/>
      <c r="S48" s="6">
        <f>IF(D48="Enable",2,0)</f>
        <v>2</v>
      </c>
      <c r="T48" s="3"/>
    </row>
    <row r="49" spans="2:20" x14ac:dyDescent="0.25">
      <c r="B49" s="3">
        <f t="shared" si="0"/>
        <v>42</v>
      </c>
      <c r="C49" s="4">
        <f t="shared" si="1"/>
        <v>919.19999999999902</v>
      </c>
      <c r="D49" s="14" t="s">
        <v>3</v>
      </c>
      <c r="R49" s="3"/>
      <c r="S49" s="6">
        <f>IF(D49="Enable",4,0)</f>
        <v>4</v>
      </c>
      <c r="T49" s="3"/>
    </row>
    <row r="50" spans="2:20" x14ac:dyDescent="0.25">
      <c r="B50" s="3">
        <f t="shared" si="0"/>
        <v>43</v>
      </c>
      <c r="C50" s="4">
        <f t="shared" si="1"/>
        <v>919.599999999999</v>
      </c>
      <c r="D50" s="14" t="s">
        <v>3</v>
      </c>
      <c r="R50" s="3"/>
      <c r="S50" s="6">
        <f>IF(D50="Enable",8,0)</f>
        <v>8</v>
      </c>
      <c r="T50" s="3"/>
    </row>
    <row r="51" spans="2:20" x14ac:dyDescent="0.25">
      <c r="B51" s="3">
        <f t="shared" si="0"/>
        <v>44</v>
      </c>
      <c r="C51" s="4">
        <f t="shared" si="1"/>
        <v>919.99999999999898</v>
      </c>
      <c r="D51" s="14" t="s">
        <v>3</v>
      </c>
      <c r="R51" s="3"/>
      <c r="S51" s="6">
        <f>IF(D51="Enable",16,0)</f>
        <v>16</v>
      </c>
      <c r="T51" s="3"/>
    </row>
    <row r="52" spans="2:20" x14ac:dyDescent="0.25">
      <c r="B52" s="3">
        <f t="shared" si="0"/>
        <v>45</v>
      </c>
      <c r="C52" s="4">
        <f t="shared" si="1"/>
        <v>920.39999999999895</v>
      </c>
      <c r="D52" s="14" t="s">
        <v>3</v>
      </c>
      <c r="R52" s="3"/>
      <c r="S52" s="6">
        <f>IF(D52="Enable",32,0)</f>
        <v>32</v>
      </c>
      <c r="T52" s="3"/>
    </row>
    <row r="53" spans="2:20" x14ac:dyDescent="0.25">
      <c r="B53" s="3">
        <f t="shared" si="0"/>
        <v>46</v>
      </c>
      <c r="C53" s="4">
        <f t="shared" si="1"/>
        <v>920.79999999999893</v>
      </c>
      <c r="D53" s="14" t="s">
        <v>3</v>
      </c>
      <c r="R53" s="3"/>
      <c r="S53" s="6">
        <f>IF(D53="Enable",64,0)</f>
        <v>64</v>
      </c>
      <c r="T53" s="3"/>
    </row>
    <row r="54" spans="2:20" x14ac:dyDescent="0.25">
      <c r="B54" s="3">
        <f t="shared" si="0"/>
        <v>47</v>
      </c>
      <c r="C54" s="4">
        <f t="shared" si="1"/>
        <v>921.19999999999891</v>
      </c>
      <c r="D54" s="14" t="s">
        <v>3</v>
      </c>
      <c r="R54" s="3"/>
      <c r="S54" s="6">
        <f>IF(D54="Enable",128,0)</f>
        <v>128</v>
      </c>
      <c r="T54" s="3"/>
    </row>
    <row r="55" spans="2:20" x14ac:dyDescent="0.25">
      <c r="B55" s="3">
        <f t="shared" si="0"/>
        <v>48</v>
      </c>
      <c r="C55" s="4">
        <f t="shared" si="1"/>
        <v>921.59999999999889</v>
      </c>
      <c r="D55" s="14" t="s">
        <v>3</v>
      </c>
      <c r="R55" s="3">
        <f>R47+1</f>
        <v>6</v>
      </c>
      <c r="S55" s="6">
        <f>IF(D55="Enable",1,0)</f>
        <v>1</v>
      </c>
      <c r="T55" s="3" t="str">
        <f>DEC2HEX(SUM(S55:S62),2)</f>
        <v>FF</v>
      </c>
    </row>
    <row r="56" spans="2:20" x14ac:dyDescent="0.25">
      <c r="B56" s="3">
        <f t="shared" si="0"/>
        <v>49</v>
      </c>
      <c r="C56" s="4">
        <f t="shared" si="1"/>
        <v>921.99999999999886</v>
      </c>
      <c r="D56" s="14" t="s">
        <v>3</v>
      </c>
      <c r="R56" s="3"/>
      <c r="S56" s="6">
        <f>IF(D56="Enable",2,0)</f>
        <v>2</v>
      </c>
      <c r="T56" s="3"/>
    </row>
    <row r="57" spans="2:20" x14ac:dyDescent="0.25">
      <c r="B57" s="3">
        <f t="shared" si="0"/>
        <v>50</v>
      </c>
      <c r="C57" s="4">
        <f t="shared" si="1"/>
        <v>922.39999999999884</v>
      </c>
      <c r="D57" s="14" t="s">
        <v>3</v>
      </c>
      <c r="R57" s="3"/>
      <c r="S57" s="6">
        <f>IF(D57="Enable",4,0)</f>
        <v>4</v>
      </c>
      <c r="T57" s="3"/>
    </row>
    <row r="58" spans="2:20" x14ac:dyDescent="0.25">
      <c r="B58" s="3">
        <f t="shared" si="0"/>
        <v>51</v>
      </c>
      <c r="C58" s="4">
        <f t="shared" si="1"/>
        <v>922.79999999999882</v>
      </c>
      <c r="D58" s="14" t="s">
        <v>3</v>
      </c>
      <c r="R58" s="3"/>
      <c r="S58" s="6">
        <f>IF(D58="Enable",8,0)</f>
        <v>8</v>
      </c>
      <c r="T58" s="3"/>
    </row>
    <row r="59" spans="2:20" x14ac:dyDescent="0.25">
      <c r="B59" s="3">
        <f t="shared" si="0"/>
        <v>52</v>
      </c>
      <c r="C59" s="4">
        <f t="shared" si="1"/>
        <v>923.19999999999879</v>
      </c>
      <c r="D59" s="14" t="s">
        <v>3</v>
      </c>
      <c r="R59" s="3"/>
      <c r="S59" s="6">
        <f>IF(D59="Enable",16,0)</f>
        <v>16</v>
      </c>
      <c r="T59" s="3"/>
    </row>
    <row r="60" spans="2:20" x14ac:dyDescent="0.25">
      <c r="B60" s="3">
        <f t="shared" si="0"/>
        <v>53</v>
      </c>
      <c r="C60" s="4">
        <f t="shared" si="1"/>
        <v>923.59999999999877</v>
      </c>
      <c r="D60" s="14" t="s">
        <v>3</v>
      </c>
      <c r="R60" s="3"/>
      <c r="S60" s="6">
        <f>IF(D60="Enable",32,0)</f>
        <v>32</v>
      </c>
      <c r="T60" s="3"/>
    </row>
    <row r="61" spans="2:20" x14ac:dyDescent="0.25">
      <c r="B61" s="3">
        <f t="shared" si="0"/>
        <v>54</v>
      </c>
      <c r="C61" s="4">
        <f t="shared" si="1"/>
        <v>923.99999999999875</v>
      </c>
      <c r="D61" s="14" t="s">
        <v>3</v>
      </c>
      <c r="R61" s="3"/>
      <c r="S61" s="6">
        <f>IF(D61="Enable",64,0)</f>
        <v>64</v>
      </c>
      <c r="T61" s="3"/>
    </row>
    <row r="62" spans="2:20" x14ac:dyDescent="0.25">
      <c r="B62" s="3">
        <f t="shared" si="0"/>
        <v>55</v>
      </c>
      <c r="C62" s="4">
        <f t="shared" si="1"/>
        <v>924.39999999999873</v>
      </c>
      <c r="D62" s="14" t="s">
        <v>3</v>
      </c>
      <c r="R62" s="3"/>
      <c r="S62" s="6">
        <f>IF(D62="Enable",128,0)</f>
        <v>128</v>
      </c>
      <c r="T62" s="3"/>
    </row>
    <row r="63" spans="2:20" x14ac:dyDescent="0.25">
      <c r="B63" s="3">
        <f t="shared" si="0"/>
        <v>56</v>
      </c>
      <c r="C63" s="4">
        <f t="shared" si="1"/>
        <v>924.7999999999987</v>
      </c>
      <c r="D63" s="14" t="s">
        <v>3</v>
      </c>
      <c r="R63" s="3">
        <f>R55+1</f>
        <v>7</v>
      </c>
      <c r="S63" s="6">
        <f>IF(D63="Enable",1,0)</f>
        <v>1</v>
      </c>
      <c r="T63" s="3" t="str">
        <f>DEC2HEX(SUM(S63:S70),2)</f>
        <v>FF</v>
      </c>
    </row>
    <row r="64" spans="2:20" x14ac:dyDescent="0.25">
      <c r="B64" s="3">
        <f t="shared" si="0"/>
        <v>57</v>
      </c>
      <c r="C64" s="4">
        <f t="shared" si="1"/>
        <v>925.19999999999868</v>
      </c>
      <c r="D64" s="14" t="s">
        <v>3</v>
      </c>
      <c r="R64" s="3"/>
      <c r="S64" s="6">
        <f>IF(D64="Enable",2,0)</f>
        <v>2</v>
      </c>
      <c r="T64" s="3"/>
    </row>
    <row r="65" spans="2:20" x14ac:dyDescent="0.25">
      <c r="B65" s="3">
        <f t="shared" si="0"/>
        <v>58</v>
      </c>
      <c r="C65" s="4">
        <f t="shared" si="1"/>
        <v>925.59999999999866</v>
      </c>
      <c r="D65" s="14" t="s">
        <v>3</v>
      </c>
      <c r="R65" s="3"/>
      <c r="S65" s="6">
        <f>IF(D65="Enable",4,0)</f>
        <v>4</v>
      </c>
      <c r="T65" s="3"/>
    </row>
    <row r="66" spans="2:20" x14ac:dyDescent="0.25">
      <c r="B66" s="3">
        <f t="shared" si="0"/>
        <v>59</v>
      </c>
      <c r="C66" s="4">
        <f t="shared" si="1"/>
        <v>925.99999999999864</v>
      </c>
      <c r="D66" s="14" t="s">
        <v>3</v>
      </c>
      <c r="R66" s="3"/>
      <c r="S66" s="6">
        <f>IF(D66="Enable",8,0)</f>
        <v>8</v>
      </c>
      <c r="T66" s="3"/>
    </row>
    <row r="67" spans="2:20" x14ac:dyDescent="0.25">
      <c r="B67" s="3">
        <f t="shared" si="0"/>
        <v>60</v>
      </c>
      <c r="C67" s="4">
        <f t="shared" si="1"/>
        <v>926.39999999999861</v>
      </c>
      <c r="D67" s="14" t="s">
        <v>3</v>
      </c>
      <c r="R67" s="3"/>
      <c r="S67" s="6">
        <f>IF(D67="Enable",16,0)</f>
        <v>16</v>
      </c>
      <c r="T67" s="3"/>
    </row>
    <row r="68" spans="2:20" x14ac:dyDescent="0.25">
      <c r="B68" s="3">
        <f t="shared" si="0"/>
        <v>61</v>
      </c>
      <c r="C68" s="4">
        <f t="shared" si="1"/>
        <v>926.79999999999859</v>
      </c>
      <c r="D68" s="14" t="s">
        <v>3</v>
      </c>
      <c r="R68" s="3"/>
      <c r="S68" s="6">
        <f>IF(D68="Enable",32,0)</f>
        <v>32</v>
      </c>
      <c r="T68" s="3"/>
    </row>
    <row r="69" spans="2:20" x14ac:dyDescent="0.25">
      <c r="B69" s="3">
        <f t="shared" si="0"/>
        <v>62</v>
      </c>
      <c r="C69" s="4">
        <f t="shared" si="1"/>
        <v>927.19999999999857</v>
      </c>
      <c r="D69" s="14" t="s">
        <v>3</v>
      </c>
      <c r="R69" s="3"/>
      <c r="S69" s="6">
        <f>IF(D69="Enable",64,0)</f>
        <v>64</v>
      </c>
      <c r="T69" s="3"/>
    </row>
    <row r="70" spans="2:20" x14ac:dyDescent="0.25">
      <c r="B70" s="3">
        <f t="shared" si="0"/>
        <v>63</v>
      </c>
      <c r="C70" s="4">
        <f t="shared" si="1"/>
        <v>927.59999999999854</v>
      </c>
      <c r="D70" s="14" t="s">
        <v>3</v>
      </c>
      <c r="R70" s="3"/>
      <c r="S70" s="6">
        <f>IF(D70="Enable",128,0)</f>
        <v>128</v>
      </c>
      <c r="T70" s="3"/>
    </row>
  </sheetData>
  <sheetProtection password="8CFE" sheet="1" objects="1" scenarios="1"/>
  <dataValidations count="1">
    <dataValidation type="list" allowBlank="1" showInputMessage="1" showErrorMessage="1" sqref="D7:D70">
      <formula1>EnDis</formula1>
    </dataValidation>
  </dataValidations>
  <pageMargins left="0.7" right="0.7" top="0.75" bottom="0.75" header="0.3" footer="0.3"/>
  <pageSetup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RC4Magic-900 FHSS Mask Builder</vt:lpstr>
      <vt:lpstr>Chan</vt:lpstr>
      <vt:lpstr>EnDis</vt:lpstr>
      <vt:lpstr>'RC4Magic-900 FHSS Mask Builder'!Print_Area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David Smith</dc:creator>
  <cp:lastModifiedBy>James David Smith</cp:lastModifiedBy>
  <dcterms:created xsi:type="dcterms:W3CDTF">2014-12-21T20:40:32Z</dcterms:created>
  <dcterms:modified xsi:type="dcterms:W3CDTF">2014-12-21T21:58:03Z</dcterms:modified>
  <cp:contentStatus/>
</cp:coreProperties>
</file>